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04" yWindow="-12" windowWidth="11448" windowHeight="9648"/>
  </bookViews>
  <sheets>
    <sheet name="Hoja1" sheetId="1" r:id="rId1"/>
    <sheet name="Hoja2" sheetId="2" r:id="rId2"/>
    <sheet name="Hoja3" sheetId="3" r:id="rId3"/>
  </sheets>
  <definedNames>
    <definedName name="_xlnm.Print_Area" localSheetId="0">Hoja1!$B$1:$H$41</definedName>
  </definedNames>
  <calcPr calcId="144525"/>
</workbook>
</file>

<file path=xl/calcChain.xml><?xml version="1.0" encoding="utf-8"?>
<calcChain xmlns="http://schemas.openxmlformats.org/spreadsheetml/2006/main">
  <c r="H28" i="1" l="1"/>
  <c r="H25" i="1" s="1"/>
  <c r="G28" i="1"/>
  <c r="G25" i="1" s="1"/>
  <c r="F28" i="1"/>
  <c r="F25" i="1" s="1"/>
  <c r="E28" i="1"/>
  <c r="E25" i="1" s="1"/>
  <c r="D28" i="1"/>
  <c r="D25" i="1" s="1"/>
  <c r="C28" i="1"/>
  <c r="C25" i="1" s="1"/>
  <c r="C12" i="1" l="1"/>
  <c r="H39" i="1" l="1"/>
  <c r="G39" i="1"/>
  <c r="F39" i="1"/>
  <c r="E39" i="1"/>
  <c r="D39" i="1"/>
  <c r="C39" i="1"/>
  <c r="H35" i="1"/>
  <c r="G35" i="1"/>
  <c r="F35" i="1"/>
  <c r="E35" i="1"/>
  <c r="D35" i="1"/>
  <c r="C35" i="1"/>
  <c r="H18" i="1"/>
  <c r="G18" i="1"/>
  <c r="F18" i="1"/>
  <c r="E18" i="1"/>
  <c r="D18" i="1"/>
  <c r="H12" i="1"/>
  <c r="G12" i="1"/>
  <c r="F12" i="1"/>
  <c r="E12" i="1"/>
  <c r="D12" i="1"/>
  <c r="H9" i="1"/>
  <c r="G9" i="1"/>
  <c r="F9" i="1"/>
  <c r="E9" i="1"/>
  <c r="D9" i="1"/>
  <c r="C18" i="1"/>
  <c r="D8" i="1" l="1"/>
  <c r="D6" i="1" s="1"/>
  <c r="E8" i="1"/>
  <c r="E6" i="1" s="1"/>
  <c r="G8" i="1"/>
  <c r="G6" i="1" s="1"/>
  <c r="F8" i="1"/>
  <c r="F6" i="1" s="1"/>
  <c r="H8" i="1"/>
  <c r="H6" i="1" s="1"/>
  <c r="C9" i="1"/>
  <c r="C8" i="1" s="1"/>
  <c r="C6" i="1" s="1"/>
</calcChain>
</file>

<file path=xl/sharedStrings.xml><?xml version="1.0" encoding="utf-8"?>
<sst xmlns="http://schemas.openxmlformats.org/spreadsheetml/2006/main" count="33" uniqueCount="33">
  <si>
    <t>CONCEPTO</t>
  </si>
  <si>
    <t>TOTAL</t>
  </si>
  <si>
    <t>INGRESOS DE GESTION</t>
  </si>
  <si>
    <t>Impuestos</t>
  </si>
  <si>
    <t>Impuestos Nóminas y Asimilables</t>
  </si>
  <si>
    <t>Los demás impuestos</t>
  </si>
  <si>
    <t>Derechos</t>
  </si>
  <si>
    <t>Secretaría de Gobierno</t>
  </si>
  <si>
    <t>Secretaría de Seguridad Pública</t>
  </si>
  <si>
    <t>Secretaría de Finanzas y Planeación</t>
  </si>
  <si>
    <t>Los demás derechos</t>
  </si>
  <si>
    <t>Productos</t>
  </si>
  <si>
    <t>Aprovechamientos</t>
  </si>
  <si>
    <t>Venta de Certificado Holográfico para Centro de Verificación Vehicular o Verificentro</t>
  </si>
  <si>
    <t>Multas Estatales No Fiscales</t>
  </si>
  <si>
    <t>Venta de Bases de Licitación Pública</t>
  </si>
  <si>
    <t>Aprovechamientos Diversos</t>
  </si>
  <si>
    <t xml:space="preserve">Ingresos por Venta de Bienes y Prestación de Servicios de Entidades Paraestatales </t>
  </si>
  <si>
    <t>INGRESOS PROVENIENTES DE LA FEDERACIÓN</t>
  </si>
  <si>
    <t>Participaciones Federales</t>
  </si>
  <si>
    <t>Ramo 33</t>
  </si>
  <si>
    <t>Otras aportaciones</t>
  </si>
  <si>
    <t>Convenios</t>
  </si>
  <si>
    <t>Ingresos Federales Coordinados</t>
  </si>
  <si>
    <t>Fondos para Entidades Federativas y Municipios Productores de Hidrocarburos</t>
  </si>
  <si>
    <t>FINANCIAMIENTO</t>
  </si>
  <si>
    <t>Ingresos por Refinanciamiento de la Deuda</t>
  </si>
  <si>
    <t>Ingresos por Préstamos a Corto Plazo</t>
  </si>
  <si>
    <t>DISPONIBILIDAD</t>
  </si>
  <si>
    <t>Disponibilidad de Ejercicios Anteriores</t>
  </si>
  <si>
    <t>Fondo de Estabilización de los Ingresos de las Entidades Federativas(FEIEF)</t>
  </si>
  <si>
    <t>Las demás aportaciones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</si>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</sst>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);[Red]\(0\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/>
    <xf numFmtId="38" fontId="2" fillId="0" borderId="0" xfId="1" applyNumberFormat="1"/>
    <xf numFmtId="164" fontId="4" fillId="2" borderId="1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38" fontId="5" fillId="2" borderId="0" xfId="2" applyNumberFormat="1" applyFont="1" applyFill="1" applyAlignment="1">
      <alignment horizontal="right"/>
    </xf>
    <xf numFmtId="38" fontId="5" fillId="2" borderId="0" xfId="2" applyNumberFormat="1" applyFont="1" applyFill="1"/>
    <xf numFmtId="38" fontId="5" fillId="0" borderId="0" xfId="2" applyNumberFormat="1" applyFont="1" applyFill="1"/>
    <xf numFmtId="38" fontId="2" fillId="0" borderId="0" xfId="2" applyNumberFormat="1" applyFont="1"/>
    <xf numFmtId="38" fontId="2" fillId="0" borderId="0" xfId="2" applyNumberFormat="1"/>
    <xf numFmtId="38" fontId="2" fillId="0" borderId="0" xfId="2" quotePrefix="1" applyNumberFormat="1" applyFont="1" applyFill="1"/>
    <xf numFmtId="38" fontId="2" fillId="0" borderId="0" xfId="2" applyNumberFormat="1" applyFont="1" applyFill="1" applyAlignment="1">
      <alignment horizontal="left" indent="1"/>
    </xf>
    <xf numFmtId="38" fontId="2" fillId="0" borderId="0" xfId="2" applyNumberFormat="1" applyFont="1" applyFill="1"/>
    <xf numFmtId="164" fontId="4" fillId="0" borderId="0" xfId="2" applyNumberFormat="1" applyFont="1" applyFill="1" applyBorder="1" applyAlignment="1">
      <alignment horizontal="left" vertical="center"/>
    </xf>
    <xf numFmtId="38" fontId="5" fillId="0" borderId="0" xfId="2" applyNumberFormat="1" applyFont="1" applyFill="1" applyAlignment="1">
      <alignment horizontal="right"/>
    </xf>
    <xf numFmtId="38" fontId="6" fillId="0" borderId="0" xfId="2" applyNumberFormat="1" applyFont="1" applyFill="1" applyBorder="1" applyAlignment="1">
      <alignment horizontal="left" vertical="center" indent="1"/>
    </xf>
    <xf numFmtId="38" fontId="6" fillId="0" borderId="0" xfId="2" applyNumberFormat="1" applyFont="1" applyFill="1" applyBorder="1" applyAlignment="1">
      <alignment vertical="center"/>
    </xf>
    <xf numFmtId="38" fontId="2" fillId="0" borderId="0" xfId="2" applyNumberFormat="1" applyFont="1" applyFill="1" applyAlignment="1">
      <alignment horizontal="right"/>
    </xf>
    <xf numFmtId="38" fontId="2" fillId="0" borderId="0" xfId="2" applyNumberFormat="1" applyFont="1" applyFill="1" applyAlignment="1">
      <alignment horizontal="left" wrapText="1" indent="1"/>
    </xf>
    <xf numFmtId="38" fontId="2" fillId="0" borderId="0" xfId="2" applyNumberFormat="1" applyFont="1" applyAlignment="1">
      <alignment horizontal="left" indent="2"/>
    </xf>
    <xf numFmtId="38" fontId="2" fillId="0" borderId="0" xfId="2" applyNumberFormat="1" applyFont="1" applyFill="1" applyBorder="1" applyAlignment="1">
      <alignment horizontal="left" vertical="center" indent="2"/>
    </xf>
    <xf numFmtId="38" fontId="10" fillId="0" borderId="0" xfId="2" applyNumberFormat="1" applyFont="1"/>
    <xf numFmtId="38" fontId="10" fillId="0" borderId="0" xfId="2" quotePrefix="1" applyNumberFormat="1" applyFont="1" applyFill="1"/>
    <xf numFmtId="38" fontId="5" fillId="0" borderId="0" xfId="2" applyNumberFormat="1" applyFont="1" applyAlignment="1">
      <alignment horizontal="left" indent="1"/>
    </xf>
    <xf numFmtId="38" fontId="5" fillId="0" borderId="0" xfId="2" quotePrefix="1" applyNumberFormat="1" applyFont="1" applyFill="1" applyAlignment="1">
      <alignment horizontal="left" indent="1"/>
    </xf>
    <xf numFmtId="38" fontId="2" fillId="0" borderId="0" xfId="2" applyNumberFormat="1" applyFont="1" applyFill="1" applyAlignment="1">
      <alignment horizontal="left" wrapText="1" indent="2"/>
    </xf>
    <xf numFmtId="38" fontId="2" fillId="0" borderId="0" xfId="2" applyNumberFormat="1" applyFont="1" applyFill="1" applyAlignment="1">
      <alignment horizontal="left" indent="2"/>
    </xf>
    <xf numFmtId="38" fontId="10" fillId="0" borderId="0" xfId="2" applyNumberFormat="1" applyFont="1" applyFill="1"/>
    <xf numFmtId="0" fontId="3" fillId="0" borderId="2" xfId="1" applyFont="1" applyBorder="1" applyAlignment="1">
      <alignment horizontal="center" vertical="center"/>
    </xf>
  </cellXfs>
  <cellStyles count="38">
    <cellStyle name="Euro" xfId="3"/>
    <cellStyle name="Millares 2" xfId="4"/>
    <cellStyle name="Millares 2 9" xfId="5"/>
    <cellStyle name="Millares 3" xfId="6"/>
    <cellStyle name="Millares 4" xfId="7"/>
    <cellStyle name="Normal" xfId="0" builtinId="0"/>
    <cellStyle name="Normal 10" xfId="8"/>
    <cellStyle name="Normal 11" xfId="9"/>
    <cellStyle name="Normal 12" xfId="10"/>
    <cellStyle name="Normal 13" xfId="1"/>
    <cellStyle name="Normal 2" xfId="11"/>
    <cellStyle name="Normal 3" xfId="12"/>
    <cellStyle name="Normal 3 2" xfId="13"/>
    <cellStyle name="Normal 3 3" xfId="14"/>
    <cellStyle name="Normal 3 4" xfId="15"/>
    <cellStyle name="Normal 3 5" xfId="2"/>
    <cellStyle name="Normal 4" xfId="16"/>
    <cellStyle name="Normal 4 2" xfId="17"/>
    <cellStyle name="Normal 4 2 2" xfId="18"/>
    <cellStyle name="Normal 4 3" xfId="19"/>
    <cellStyle name="Normal 4 4" xfId="20"/>
    <cellStyle name="Normal 4 4 2" xfId="21"/>
    <cellStyle name="Normal 4 4 3 2 2 2" xfId="22"/>
    <cellStyle name="Normal 4 5" xfId="23"/>
    <cellStyle name="Normal 4 5 2" xfId="24"/>
    <cellStyle name="Normal 4 6" xfId="25"/>
    <cellStyle name="Normal 5" xfId="26"/>
    <cellStyle name="Normal 6" xfId="27"/>
    <cellStyle name="Normal 6 2" xfId="28"/>
    <cellStyle name="Normal 6 3" xfId="29"/>
    <cellStyle name="Normal 7" xfId="30"/>
    <cellStyle name="Normal 8" xfId="31"/>
    <cellStyle name="Normal 8 2" xfId="32"/>
    <cellStyle name="Normal 8 2 2" xfId="33"/>
    <cellStyle name="Normal 8 3" xfId="34"/>
    <cellStyle name="Normal 9" xfId="35"/>
    <cellStyle name="Porcentaje 2" xfId="36"/>
    <cellStyle name="Porcentaje 3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0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9" sqref="B9"/>
      <selection pane="bottomRight" activeCell="D17" sqref="D17"/>
    </sheetView>
  </sheetViews>
  <sheetFormatPr baseColWidth="10" defaultRowHeight="14.4" x14ac:dyDescent="0.3"/>
  <cols>
    <col min="2" max="2" width="50" customWidth="1"/>
    <col min="3" max="6" width="14.6640625" bestFit="1" customWidth="1"/>
    <col min="7" max="7" width="15.88671875" customWidth="1"/>
    <col min="8" max="8" width="14.5546875" customWidth="1"/>
  </cols>
  <sheetData>
    <row r="2" spans="2:8" x14ac:dyDescent="0.3">
      <c r="B2" s="9"/>
      <c r="C2" s="9"/>
      <c r="D2" s="9"/>
      <c r="E2" s="9"/>
      <c r="F2" s="9"/>
      <c r="G2" s="1"/>
    </row>
    <row r="3" spans="2:8" ht="17.399999999999999" x14ac:dyDescent="0.3">
      <c r="B3" s="28" t="s">
        <v>32</v>
      </c>
      <c r="C3" s="28"/>
      <c r="D3" s="28"/>
      <c r="E3" s="28"/>
      <c r="F3" s="28"/>
      <c r="G3" s="28"/>
      <c r="H3" s="28"/>
    </row>
    <row r="4" spans="2:8" x14ac:dyDescent="0.3">
      <c r="B4" s="3" t="s">
        <v>0</v>
      </c>
      <c r="C4" s="3">
        <v>2015</v>
      </c>
      <c r="D4" s="3">
        <v>2016</v>
      </c>
      <c r="E4" s="3">
        <v>2017</v>
      </c>
      <c r="F4" s="3">
        <v>2018</v>
      </c>
      <c r="G4" s="3">
        <v>2019</v>
      </c>
      <c r="H4" s="3">
        <v>2020</v>
      </c>
    </row>
    <row r="5" spans="2:8" x14ac:dyDescent="0.3">
      <c r="B5" s="4"/>
      <c r="C5" s="4"/>
      <c r="D5" s="4"/>
      <c r="E5" s="4"/>
      <c r="F5" s="4"/>
      <c r="G5" s="4"/>
      <c r="H5" s="4"/>
    </row>
    <row r="6" spans="2:8" x14ac:dyDescent="0.3">
      <c r="B6" s="5" t="s">
        <v>1</v>
      </c>
      <c r="C6" s="6">
        <f>+C8+C25+C35+C39</f>
        <v>107529788808.59198</v>
      </c>
      <c r="D6" s="6">
        <f t="shared" ref="D6:H6" si="0">+D8+D25+D35+D39</f>
        <v>101232341318.47</v>
      </c>
      <c r="E6" s="6">
        <f t="shared" si="0"/>
        <v>145015603882.22998</v>
      </c>
      <c r="F6" s="6">
        <f t="shared" si="0"/>
        <v>136717615974.52</v>
      </c>
      <c r="G6" s="6">
        <f t="shared" si="0"/>
        <v>153492028668.06</v>
      </c>
      <c r="H6" s="6">
        <f t="shared" si="0"/>
        <v>154726431192.07999</v>
      </c>
    </row>
    <row r="7" spans="2:8" x14ac:dyDescent="0.3">
      <c r="B7" s="4"/>
      <c r="C7" s="4"/>
      <c r="D7" s="4"/>
      <c r="E7" s="4"/>
      <c r="F7" s="4"/>
      <c r="G7" s="4"/>
      <c r="H7" s="4"/>
    </row>
    <row r="8" spans="2:8" x14ac:dyDescent="0.3">
      <c r="B8" s="4" t="s">
        <v>2</v>
      </c>
      <c r="C8" s="7">
        <f>+C9+C12+C18+C23+C17</f>
        <v>10696158883.532001</v>
      </c>
      <c r="D8" s="7">
        <f t="shared" ref="D8:H8" si="1">+D9+D12+D18+D23+D17</f>
        <v>6939013358.4700003</v>
      </c>
      <c r="E8" s="7">
        <f t="shared" si="1"/>
        <v>7724521320.1800003</v>
      </c>
      <c r="F8" s="7">
        <f t="shared" si="1"/>
        <v>8628853965.5200005</v>
      </c>
      <c r="G8" s="7">
        <f t="shared" si="1"/>
        <v>9388417331.4299984</v>
      </c>
      <c r="H8" s="7">
        <f t="shared" si="1"/>
        <v>9890828125.1499977</v>
      </c>
    </row>
    <row r="9" spans="2:8" x14ac:dyDescent="0.3">
      <c r="B9" s="23" t="s">
        <v>3</v>
      </c>
      <c r="C9" s="21">
        <f t="shared" ref="C9" si="2">+C10+C11</f>
        <v>3238853621.5220003</v>
      </c>
      <c r="D9" s="21">
        <f t="shared" ref="D9" si="3">+D10+D11</f>
        <v>3905040708.8799996</v>
      </c>
      <c r="E9" s="21">
        <f t="shared" ref="E9" si="4">+E10+E11</f>
        <v>4242723292.4099994</v>
      </c>
      <c r="F9" s="21">
        <f t="shared" ref="F9" si="5">+F10+F11</f>
        <v>4503923228.8900003</v>
      </c>
      <c r="G9" s="21">
        <f t="shared" ref="G9" si="6">+G10+G11</f>
        <v>4764905619.2199993</v>
      </c>
      <c r="H9" s="21">
        <f t="shared" ref="H9" si="7">+H10+H11</f>
        <v>4803473481.1099997</v>
      </c>
    </row>
    <row r="10" spans="2:8" x14ac:dyDescent="0.3">
      <c r="B10" s="20" t="s">
        <v>4</v>
      </c>
      <c r="C10" s="8">
        <v>2278721423.75</v>
      </c>
      <c r="D10" s="8">
        <v>2935598379.9099998</v>
      </c>
      <c r="E10" s="8">
        <v>3303207690.3299999</v>
      </c>
      <c r="F10" s="8">
        <v>3519426725.21</v>
      </c>
      <c r="G10" s="8">
        <v>3641095706.4899998</v>
      </c>
      <c r="H10" s="8">
        <v>3797459558.8999996</v>
      </c>
    </row>
    <row r="11" spans="2:8" x14ac:dyDescent="0.3">
      <c r="B11" s="20" t="s">
        <v>5</v>
      </c>
      <c r="C11" s="8">
        <v>960132197.77200031</v>
      </c>
      <c r="D11" s="8">
        <v>969442328.96999979</v>
      </c>
      <c r="E11" s="8">
        <v>939515602.07999945</v>
      </c>
      <c r="F11" s="8">
        <v>984496503.68000031</v>
      </c>
      <c r="G11" s="8">
        <v>1123809912.7299995</v>
      </c>
      <c r="H11" s="8">
        <v>1006013922.21</v>
      </c>
    </row>
    <row r="12" spans="2:8" x14ac:dyDescent="0.3">
      <c r="B12" s="24" t="s">
        <v>6</v>
      </c>
      <c r="C12" s="22">
        <f>SUM(C13:C16)</f>
        <v>1570721194.4900007</v>
      </c>
      <c r="D12" s="22">
        <f t="shared" ref="D12" si="8">SUM(D13:D16)</f>
        <v>1573673498.8599997</v>
      </c>
      <c r="E12" s="22">
        <f t="shared" ref="E12" si="9">SUM(E13:E16)</f>
        <v>1675693899.2700005</v>
      </c>
      <c r="F12" s="22">
        <f t="shared" ref="F12" si="10">SUM(F13:F16)</f>
        <v>1634192904.8299999</v>
      </c>
      <c r="G12" s="22">
        <f t="shared" ref="G12" si="11">SUM(G13:G16)</f>
        <v>1728783250.03</v>
      </c>
      <c r="H12" s="22">
        <f t="shared" ref="H12" si="12">SUM(H13:H16)</f>
        <v>1646232620.5999999</v>
      </c>
    </row>
    <row r="13" spans="2:8" x14ac:dyDescent="0.3">
      <c r="B13" s="20" t="s">
        <v>7</v>
      </c>
      <c r="C13" s="10">
        <v>197709520.21999997</v>
      </c>
      <c r="D13" s="10">
        <v>207153371.40999994</v>
      </c>
      <c r="E13" s="10">
        <v>237437319.33999994</v>
      </c>
      <c r="F13" s="10">
        <v>290049884.78999996</v>
      </c>
      <c r="G13" s="10">
        <v>304434972.44</v>
      </c>
      <c r="H13" s="10">
        <v>270903437.58999997</v>
      </c>
    </row>
    <row r="14" spans="2:8" x14ac:dyDescent="0.3">
      <c r="B14" s="20" t="s">
        <v>8</v>
      </c>
      <c r="C14" s="10">
        <v>557194956.99000001</v>
      </c>
      <c r="D14" s="10">
        <v>504055879.70000011</v>
      </c>
      <c r="E14" s="10">
        <v>522075294.08999997</v>
      </c>
      <c r="F14" s="10">
        <v>399773553.80000001</v>
      </c>
      <c r="G14" s="10">
        <v>354525542.12</v>
      </c>
      <c r="H14" s="10">
        <v>307141486.00999999</v>
      </c>
    </row>
    <row r="15" spans="2:8" x14ac:dyDescent="0.3">
      <c r="B15" s="20" t="s">
        <v>9</v>
      </c>
      <c r="C15" s="10">
        <v>707270856.41000021</v>
      </c>
      <c r="D15" s="10">
        <v>773551071.00999987</v>
      </c>
      <c r="E15" s="10">
        <v>843361580.80000007</v>
      </c>
      <c r="F15" s="10">
        <v>854186175.87000012</v>
      </c>
      <c r="G15" s="10">
        <v>968525959.26000011</v>
      </c>
      <c r="H15" s="10">
        <v>955297824.58999991</v>
      </c>
    </row>
    <row r="16" spans="2:8" x14ac:dyDescent="0.3">
      <c r="B16" s="20" t="s">
        <v>10</v>
      </c>
      <c r="C16" s="10">
        <v>108545860.87000024</v>
      </c>
      <c r="D16" s="10">
        <v>88913176.73999989</v>
      </c>
      <c r="E16" s="10">
        <v>72819705.040000319</v>
      </c>
      <c r="F16" s="10">
        <v>90183290.369999886</v>
      </c>
      <c r="G16" s="10">
        <v>101296776.2099998</v>
      </c>
      <c r="H16" s="10">
        <v>112889872.41000009</v>
      </c>
    </row>
    <row r="17" spans="2:8" x14ac:dyDescent="0.3">
      <c r="B17" s="23" t="s">
        <v>11</v>
      </c>
      <c r="C17" s="8">
        <v>49498376.359999999</v>
      </c>
      <c r="D17" s="8">
        <v>56465335.43</v>
      </c>
      <c r="E17" s="8">
        <v>91112489.610000014</v>
      </c>
      <c r="F17" s="8">
        <v>94508439.830000013</v>
      </c>
      <c r="G17" s="8">
        <v>388730433.15000004</v>
      </c>
      <c r="H17" s="8">
        <v>354167416.88</v>
      </c>
    </row>
    <row r="18" spans="2:8" x14ac:dyDescent="0.3">
      <c r="B18" s="23" t="s">
        <v>12</v>
      </c>
      <c r="C18" s="21">
        <f>SUM(C19:C22)</f>
        <v>3261283126.8400002</v>
      </c>
      <c r="D18" s="21">
        <f t="shared" ref="D18:H18" si="13">SUM(D19:D22)</f>
        <v>1320099707.4400005</v>
      </c>
      <c r="E18" s="21">
        <f t="shared" si="13"/>
        <v>1174574900.8100002</v>
      </c>
      <c r="F18" s="21">
        <f t="shared" si="13"/>
        <v>400841636.39999998</v>
      </c>
      <c r="G18" s="21">
        <f t="shared" si="13"/>
        <v>351482884.88</v>
      </c>
      <c r="H18" s="21">
        <f t="shared" si="13"/>
        <v>940032154.17999995</v>
      </c>
    </row>
    <row r="19" spans="2:8" x14ac:dyDescent="0.3">
      <c r="B19" s="19" t="s">
        <v>13</v>
      </c>
      <c r="C19" s="8">
        <v>149605568.69</v>
      </c>
      <c r="D19" s="8">
        <v>137846.9</v>
      </c>
      <c r="E19" s="8">
        <v>147840163.14000002</v>
      </c>
      <c r="F19" s="8">
        <v>123834586.47</v>
      </c>
      <c r="G19" s="8">
        <v>130764392.19999999</v>
      </c>
      <c r="H19" s="8">
        <v>111776200.90000001</v>
      </c>
    </row>
    <row r="20" spans="2:8" x14ac:dyDescent="0.3">
      <c r="B20" s="19" t="s">
        <v>14</v>
      </c>
      <c r="C20" s="8">
        <v>0</v>
      </c>
      <c r="D20" s="8">
        <v>0</v>
      </c>
      <c r="E20" s="8">
        <v>54660452.780000001</v>
      </c>
      <c r="F20" s="8">
        <v>24167046.750000007</v>
      </c>
      <c r="G20" s="8">
        <v>32138670.220000003</v>
      </c>
      <c r="H20" s="8">
        <v>23520412.32</v>
      </c>
    </row>
    <row r="21" spans="2:8" x14ac:dyDescent="0.3">
      <c r="B21" s="19" t="s">
        <v>15</v>
      </c>
      <c r="C21" s="8">
        <v>111100</v>
      </c>
      <c r="D21" s="8">
        <v>2069450</v>
      </c>
      <c r="E21" s="8">
        <v>79911</v>
      </c>
      <c r="F21" s="8">
        <v>4722481.9000000004</v>
      </c>
      <c r="G21" s="8">
        <v>239100</v>
      </c>
      <c r="H21" s="8">
        <v>132900</v>
      </c>
    </row>
    <row r="22" spans="2:8" x14ac:dyDescent="0.3">
      <c r="B22" s="19" t="s">
        <v>16</v>
      </c>
      <c r="C22" s="8">
        <v>3111566458.1500001</v>
      </c>
      <c r="D22" s="8">
        <v>1317892410.5400004</v>
      </c>
      <c r="E22" s="8">
        <v>971994373.8900001</v>
      </c>
      <c r="F22" s="8">
        <v>248117521.28</v>
      </c>
      <c r="G22" s="8">
        <v>188340722.46000001</v>
      </c>
      <c r="H22" s="8">
        <v>804602640.95999992</v>
      </c>
    </row>
    <row r="23" spans="2:8" x14ac:dyDescent="0.3">
      <c r="B23" s="23" t="s">
        <v>17</v>
      </c>
      <c r="C23" s="8">
        <v>2575802564.3200002</v>
      </c>
      <c r="D23" s="8">
        <v>83734107.860000014</v>
      </c>
      <c r="E23" s="8">
        <v>540416738.07999992</v>
      </c>
      <c r="F23" s="8">
        <v>1995387755.5700002</v>
      </c>
      <c r="G23" s="8">
        <v>2154515144.1500001</v>
      </c>
      <c r="H23" s="8">
        <v>2146922452.3799999</v>
      </c>
    </row>
    <row r="24" spans="2:8" x14ac:dyDescent="0.3">
      <c r="B24" s="11"/>
      <c r="C24" s="12"/>
      <c r="D24" s="12"/>
      <c r="E24" s="17"/>
      <c r="F24" s="17"/>
      <c r="G24" s="17"/>
      <c r="H24" s="17"/>
    </row>
    <row r="25" spans="2:8" x14ac:dyDescent="0.3">
      <c r="B25" s="13" t="s">
        <v>18</v>
      </c>
      <c r="C25" s="7">
        <f>SUM(C26+C27+C28+C31+C32+C33)</f>
        <v>96833629925.059982</v>
      </c>
      <c r="D25" s="7">
        <f t="shared" ref="D25:H25" si="14">SUM(D26+D27+D28+D31+D32+D33)</f>
        <v>94293327960</v>
      </c>
      <c r="E25" s="7">
        <f t="shared" si="14"/>
        <v>108084587555.04999</v>
      </c>
      <c r="F25" s="7">
        <f t="shared" si="14"/>
        <v>117322175716.39999</v>
      </c>
      <c r="G25" s="7">
        <f t="shared" si="14"/>
        <v>122751741478.53</v>
      </c>
      <c r="H25" s="7">
        <f t="shared" si="14"/>
        <v>125034312414.33</v>
      </c>
    </row>
    <row r="26" spans="2:8" x14ac:dyDescent="0.3">
      <c r="B26" s="11" t="s">
        <v>19</v>
      </c>
      <c r="C26" s="12">
        <v>33527761154</v>
      </c>
      <c r="D26" s="12">
        <v>36218691404</v>
      </c>
      <c r="E26" s="12">
        <v>42206214017.979996</v>
      </c>
      <c r="F26" s="12">
        <v>48003399772</v>
      </c>
      <c r="G26" s="12">
        <v>49923663472.769997</v>
      </c>
      <c r="H26" s="12">
        <v>47573199398.360001</v>
      </c>
    </row>
    <row r="27" spans="2:8" x14ac:dyDescent="0.3">
      <c r="B27" s="11" t="s">
        <v>20</v>
      </c>
      <c r="C27" s="12">
        <v>44920739618.549995</v>
      </c>
      <c r="D27" s="12">
        <v>45982251591.199997</v>
      </c>
      <c r="E27" s="12">
        <v>51317421956.57</v>
      </c>
      <c r="F27" s="12">
        <v>52542140972.339996</v>
      </c>
      <c r="G27" s="12">
        <v>56026435367.880005</v>
      </c>
      <c r="H27" s="12">
        <v>58004061839.610001</v>
      </c>
    </row>
    <row r="28" spans="2:8" x14ac:dyDescent="0.3">
      <c r="B28" s="11" t="s">
        <v>21</v>
      </c>
      <c r="C28" s="27">
        <f>+C29+C30</f>
        <v>5835381820.29</v>
      </c>
      <c r="D28" s="27">
        <f t="shared" ref="D28:H28" si="15">+D29+D30</f>
        <v>4690898191.2200003</v>
      </c>
      <c r="E28" s="27">
        <f t="shared" si="15"/>
        <v>4098066962.3299999</v>
      </c>
      <c r="F28" s="27">
        <f t="shared" si="15"/>
        <v>6347287206.1000004</v>
      </c>
      <c r="G28" s="27">
        <f t="shared" si="15"/>
        <v>9045564542.7700005</v>
      </c>
      <c r="H28" s="27">
        <f t="shared" si="15"/>
        <v>7430270309</v>
      </c>
    </row>
    <row r="29" spans="2:8" ht="27" x14ac:dyDescent="0.3">
      <c r="B29" s="25" t="s">
        <v>30</v>
      </c>
      <c r="C29" s="12">
        <v>0</v>
      </c>
      <c r="D29" s="12">
        <v>610419509</v>
      </c>
      <c r="E29" s="12">
        <v>0</v>
      </c>
      <c r="F29" s="12">
        <v>0</v>
      </c>
      <c r="G29" s="12">
        <v>2186307522</v>
      </c>
      <c r="H29" s="12">
        <v>4662956786</v>
      </c>
    </row>
    <row r="30" spans="2:8" x14ac:dyDescent="0.3">
      <c r="B30" s="26" t="s">
        <v>31</v>
      </c>
      <c r="C30" s="12">
        <v>5835381820.29</v>
      </c>
      <c r="D30" s="12">
        <v>4080478682.2200003</v>
      </c>
      <c r="E30" s="12">
        <v>4098066962.3299999</v>
      </c>
      <c r="F30" s="12">
        <v>6347287206.1000004</v>
      </c>
      <c r="G30" s="12">
        <v>6859257020.7700005</v>
      </c>
      <c r="H30" s="12">
        <v>2767313523</v>
      </c>
    </row>
    <row r="31" spans="2:8" x14ac:dyDescent="0.3">
      <c r="B31" s="11" t="s">
        <v>22</v>
      </c>
      <c r="C31" s="12">
        <v>11106472093.559999</v>
      </c>
      <c r="D31" s="12">
        <v>5818500947.1100006</v>
      </c>
      <c r="E31" s="12">
        <v>8156635374.1699991</v>
      </c>
      <c r="F31" s="12">
        <v>7995084749.4299994</v>
      </c>
      <c r="G31" s="12">
        <v>5033830051.25</v>
      </c>
      <c r="H31" s="12">
        <v>8196282388.0800009</v>
      </c>
    </row>
    <row r="32" spans="2:8" x14ac:dyDescent="0.3">
      <c r="B32" s="18" t="s">
        <v>23</v>
      </c>
      <c r="C32" s="9">
        <v>503174962.66000003</v>
      </c>
      <c r="D32" s="9">
        <v>551407777.47000003</v>
      </c>
      <c r="E32" s="9">
        <v>998160824</v>
      </c>
      <c r="F32" s="9">
        <v>766182933.52999997</v>
      </c>
      <c r="G32" s="9">
        <v>724675442.86000001</v>
      </c>
      <c r="H32" s="9">
        <v>1868679736.28</v>
      </c>
    </row>
    <row r="33" spans="2:8" ht="27" x14ac:dyDescent="0.3">
      <c r="B33" s="18" t="s">
        <v>24</v>
      </c>
      <c r="C33" s="9">
        <v>940100276</v>
      </c>
      <c r="D33" s="9">
        <v>1031578049</v>
      </c>
      <c r="E33" s="9">
        <v>1308088420</v>
      </c>
      <c r="F33" s="9">
        <v>1668080083</v>
      </c>
      <c r="G33" s="9">
        <v>1997572601</v>
      </c>
      <c r="H33" s="9">
        <v>1961818743</v>
      </c>
    </row>
    <row r="34" spans="2:8" x14ac:dyDescent="0.3">
      <c r="B34" s="1"/>
      <c r="C34" s="14"/>
      <c r="D34" s="14"/>
      <c r="E34" s="14"/>
      <c r="F34" s="14"/>
      <c r="G34" s="14"/>
      <c r="H34" s="14"/>
    </row>
    <row r="35" spans="2:8" x14ac:dyDescent="0.3">
      <c r="B35" s="13" t="s">
        <v>25</v>
      </c>
      <c r="C35" s="14">
        <f>+C36+C37</f>
        <v>0</v>
      </c>
      <c r="D35" s="14">
        <f t="shared" ref="D35:H35" si="16">+D36+D37</f>
        <v>0</v>
      </c>
      <c r="E35" s="14">
        <f t="shared" si="16"/>
        <v>29206495007</v>
      </c>
      <c r="F35" s="14">
        <f t="shared" si="16"/>
        <v>10766586292.6</v>
      </c>
      <c r="G35" s="14">
        <f t="shared" si="16"/>
        <v>21351869858.099998</v>
      </c>
      <c r="H35" s="14">
        <f t="shared" si="16"/>
        <v>19801290652.599998</v>
      </c>
    </row>
    <row r="36" spans="2:8" x14ac:dyDescent="0.3">
      <c r="B36" s="15" t="s">
        <v>26</v>
      </c>
      <c r="C36" s="16">
        <v>0</v>
      </c>
      <c r="D36" s="16">
        <v>0</v>
      </c>
      <c r="E36" s="16">
        <v>29206495007</v>
      </c>
      <c r="F36" s="16">
        <v>8266586292.6000004</v>
      </c>
      <c r="G36" s="16">
        <v>18951869858.099998</v>
      </c>
      <c r="H36" s="16">
        <v>18001290652.599998</v>
      </c>
    </row>
    <row r="37" spans="2:8" x14ac:dyDescent="0.3">
      <c r="B37" s="15" t="s">
        <v>27</v>
      </c>
      <c r="C37" s="16">
        <v>0</v>
      </c>
      <c r="D37" s="16">
        <v>0</v>
      </c>
      <c r="E37" s="16">
        <v>0</v>
      </c>
      <c r="F37" s="16">
        <v>2500000000</v>
      </c>
      <c r="G37" s="16">
        <v>2400000000</v>
      </c>
      <c r="H37" s="16">
        <v>1800000000</v>
      </c>
    </row>
    <row r="38" spans="2:8" x14ac:dyDescent="0.3">
      <c r="B38" s="15"/>
      <c r="C38" s="1"/>
      <c r="D38" s="1"/>
      <c r="E38" s="1"/>
      <c r="F38" s="1"/>
      <c r="G38" s="1"/>
      <c r="H38" s="1"/>
    </row>
    <row r="39" spans="2:8" x14ac:dyDescent="0.3">
      <c r="B39" s="13" t="s">
        <v>28</v>
      </c>
      <c r="C39" s="14">
        <f>+C40</f>
        <v>0</v>
      </c>
      <c r="D39" s="14">
        <f t="shared" ref="D39:H39" si="17">+D40</f>
        <v>0</v>
      </c>
      <c r="E39" s="14">
        <f t="shared" si="17"/>
        <v>0</v>
      </c>
      <c r="F39" s="14">
        <f t="shared" si="17"/>
        <v>0</v>
      </c>
      <c r="G39" s="14">
        <f t="shared" si="17"/>
        <v>0</v>
      </c>
      <c r="H39" s="14">
        <f t="shared" si="17"/>
        <v>0</v>
      </c>
    </row>
    <row r="40" spans="2:8" x14ac:dyDescent="0.3">
      <c r="B40" s="15" t="s">
        <v>29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</sheetData>
  <mergeCells count="1">
    <mergeCell ref="B3:H3"/>
  </mergeCells>
  <pageMargins left="0.7" right="0.7" top="0.75" bottom="0.75" header="0.3" footer="0.3"/>
  <pageSetup scale="80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Mustre Sosa</dc:creator>
  <cp:lastModifiedBy>Guillermo Mustre Sosa</cp:lastModifiedBy>
  <cp:lastPrinted>2021-04-08T22:19:26Z</cp:lastPrinted>
  <dcterms:created xsi:type="dcterms:W3CDTF">2021-04-07T15:56:09Z</dcterms:created>
  <dcterms:modified xsi:type="dcterms:W3CDTF">2021-04-08T22:22:56Z</dcterms:modified>
</cp:coreProperties>
</file>